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<sst xmlns="http://schemas.openxmlformats.org/spreadsheetml/2006/main" count="57" uniqueCount="30">
  <si>
    <t xml:space="preserve">id</t>
  </si>
  <si>
    <t xml:space="preserve">Date query</t>
  </si>
  <si>
    <t xml:space="preserve">Airline</t>
  </si>
  <si>
    <t xml:space="preserve">Departure</t>
  </si>
  <si>
    <t xml:space="preserve">Destination</t>
  </si>
  <si>
    <t xml:space="preserve">Date trip</t>
  </si>
  <si>
    <t xml:space="preserve">Class</t>
  </si>
  <si>
    <t xml:space="preserve">Price</t>
  </si>
  <si>
    <t xml:space="preserve">Fare</t>
  </si>
  <si>
    <t xml:space="preserve">CO2 (kg)</t>
  </si>
  <si>
    <t xml:space="preserve">VAT</t>
  </si>
  <si>
    <t xml:space="preserve">Kerosene (l)</t>
  </si>
  <si>
    <t xml:space="preserve">Petroleum Tax</t>
  </si>
  <si>
    <t xml:space="preserve">CO2-levy</t>
  </si>
  <si>
    <t xml:space="preserve">Taxes</t>
  </si>
  <si>
    <t xml:space="preserve">Price with taxes</t>
  </si>
  <si>
    <t xml:space="preserve">Increase</t>
  </si>
  <si>
    <t xml:space="preserve">VAT rate (%)</t>
  </si>
  <si>
    <t xml:space="preserve">CO2 to kerosen</t>
  </si>
  <si>
    <t xml:space="preserve">Petroleum Tax rate (CHF / l)</t>
  </si>
  <si>
    <t xml:space="preserve">20-03-06</t>
  </si>
  <si>
    <t xml:space="preserve">Swiss</t>
  </si>
  <si>
    <t xml:space="preserve">ZRH</t>
  </si>
  <si>
    <t xml:space="preserve">JFK</t>
  </si>
  <si>
    <t xml:space="preserve">20-04-06</t>
  </si>
  <si>
    <t xml:space="preserve">Economy</t>
  </si>
  <si>
    <t xml:space="preserve">Business</t>
  </si>
  <si>
    <t xml:space="preserve">SIN</t>
  </si>
  <si>
    <t xml:space="preserve">GVA</t>
  </si>
  <si>
    <t xml:space="preserve">PEK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</si>
</sst>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" activeCellId="0" sqref="R2"/>
    </sheetView>
  </sheetViews>
  <sheetFormatPr defaultRowHeight="12.8" zeroHeight="false" outlineLevelRow="0" outlineLevelCol="0"/>
  <cols>
    <col collapsed="false" customWidth="true" hidden="false" outlineLevel="0" max="1" min="1" style="0" width="4.44"/>
    <col collapsed="false" customWidth="false" hidden="false" outlineLevel="0" max="7" min="2" style="0" width="11.52"/>
    <col collapsed="false" customWidth="false" hidden="false" outlineLevel="0" max="9" min="8" style="1" width="11.52"/>
    <col collapsed="false" customWidth="false" hidden="false" outlineLevel="0" max="10" min="10" style="2" width="11.52"/>
    <col collapsed="false" customWidth="false" hidden="true" outlineLevel="0" max="11" min="11" style="0" width="11.52"/>
    <col collapsed="false" customWidth="false" hidden="false" outlineLevel="0" max="17" min="12" style="1" width="11.52"/>
    <col collapsed="false" customWidth="false" hidden="false" outlineLevel="0" max="18" min="18" style="2" width="11.52"/>
    <col collapsed="false" customWidth="false" hidden="true" outlineLevel="0" max="19" min="19" style="0" width="11.52"/>
    <col collapsed="false" customWidth="false" hidden="false" outlineLevel="0" max="1025" min="2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1" t="s">
        <v>7</v>
      </c>
      <c r="I1" s="1" t="s">
        <v>8</v>
      </c>
      <c r="J1" s="2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T1" s="0" t="s">
        <v>17</v>
      </c>
      <c r="U1" s="0" t="s">
        <v>18</v>
      </c>
      <c r="V1" s="0" t="s">
        <v>19</v>
      </c>
      <c r="W1" s="0" t="s">
        <v>13</v>
      </c>
    </row>
    <row r="2" customFormat="false" ht="12.8" hidden="false" customHeight="false" outlineLevel="0" collapsed="false">
      <c r="A2" s="0" t="n">
        <v>1</v>
      </c>
      <c r="B2" s="0" t="s">
        <v>20</v>
      </c>
      <c r="C2" s="0" t="s">
        <v>21</v>
      </c>
      <c r="D2" s="0" t="s">
        <v>22</v>
      </c>
      <c r="E2" s="0" t="s">
        <v>23</v>
      </c>
      <c r="F2" s="0" t="s">
        <v>24</v>
      </c>
      <c r="G2" s="0" t="s">
        <v>25</v>
      </c>
      <c r="H2" s="1" t="n">
        <v>1628.25</v>
      </c>
      <c r="I2" s="1" t="n">
        <f aca="false">1394+135+30+35</f>
        <v>1594</v>
      </c>
      <c r="J2" s="2" t="n">
        <v>333.9</v>
      </c>
      <c r="L2" s="1" t="n">
        <f aca="false">I2*T$2/100</f>
        <v>122.738</v>
      </c>
      <c r="M2" s="1" t="n">
        <f aca="false">J2*U$2</f>
        <v>132.080696202532</v>
      </c>
      <c r="N2" s="1" t="n">
        <f aca="false">M2*V$2</f>
        <v>97.6736748417721</v>
      </c>
      <c r="O2" s="1" t="n">
        <f aca="false">J2*W$2/1000</f>
        <v>32.0544</v>
      </c>
      <c r="P2" s="1" t="n">
        <f aca="false">L2+N2+O2</f>
        <v>252.466074841772</v>
      </c>
      <c r="Q2" s="1" t="n">
        <f aca="false">H2+P2</f>
        <v>1880.71607484177</v>
      </c>
      <c r="R2" s="2" t="n">
        <f aca="false">P2/H2*100</f>
        <v>15.5053631101964</v>
      </c>
      <c r="T2" s="0" t="n">
        <v>7.7</v>
      </c>
      <c r="U2" s="0" t="n">
        <f aca="false">1/3.16/0.8</f>
        <v>0.395569620253164</v>
      </c>
      <c r="V2" s="0" t="n">
        <v>0.7395</v>
      </c>
      <c r="W2" s="1" t="n">
        <v>96</v>
      </c>
    </row>
    <row r="3" customFormat="false" ht="12.8" hidden="false" customHeight="false" outlineLevel="0" collapsed="false">
      <c r="A3" s="0" t="n">
        <v>2</v>
      </c>
      <c r="B3" s="0" t="s">
        <v>20</v>
      </c>
      <c r="C3" s="0" t="s">
        <v>21</v>
      </c>
      <c r="D3" s="0" t="s">
        <v>22</v>
      </c>
      <c r="E3" s="0" t="s">
        <v>23</v>
      </c>
      <c r="F3" s="0" t="s">
        <v>24</v>
      </c>
      <c r="G3" s="0" t="s">
        <v>26</v>
      </c>
      <c r="H3" s="1" t="n">
        <v>7062.25</v>
      </c>
      <c r="I3" s="1" t="n">
        <f aca="false">6710+253+30+35</f>
        <v>7028</v>
      </c>
      <c r="J3" s="2" t="n">
        <v>667.7</v>
      </c>
      <c r="L3" s="1" t="n">
        <f aca="false">I3*T$2/100</f>
        <v>541.156</v>
      </c>
      <c r="M3" s="1" t="n">
        <f aca="false">J3*U$2</f>
        <v>264.121835443038</v>
      </c>
      <c r="N3" s="1" t="n">
        <f aca="false">M3*V$2</f>
        <v>195.318097310127</v>
      </c>
      <c r="O3" s="1" t="n">
        <f aca="false">J3*W$2/1000</f>
        <v>64.0992</v>
      </c>
      <c r="P3" s="1" t="n">
        <f aca="false">L3+N3+O3</f>
        <v>800.573297310127</v>
      </c>
      <c r="Q3" s="1" t="n">
        <f aca="false">H3+P3</f>
        <v>7862.82329731013</v>
      </c>
      <c r="R3" s="2" t="n">
        <f aca="false">P3/H3*100</f>
        <v>11.3359523850066</v>
      </c>
    </row>
    <row r="4" customFormat="false" ht="12.8" hidden="false" customHeight="false" outlineLevel="0" collapsed="false">
      <c r="A4" s="0" t="n">
        <v>4</v>
      </c>
      <c r="B4" s="0" t="s">
        <v>20</v>
      </c>
      <c r="C4" s="0" t="s">
        <v>21</v>
      </c>
      <c r="D4" s="0" t="s">
        <v>22</v>
      </c>
      <c r="E4" s="0" t="s">
        <v>27</v>
      </c>
      <c r="F4" s="0" t="s">
        <v>24</v>
      </c>
      <c r="G4" s="0" t="s">
        <v>25</v>
      </c>
      <c r="H4" s="1" t="n">
        <v>1085</v>
      </c>
      <c r="I4" s="1" t="n">
        <f aca="false">H4</f>
        <v>1085</v>
      </c>
      <c r="J4" s="2" t="n">
        <v>466.9</v>
      </c>
      <c r="L4" s="1" t="n">
        <f aca="false">I4*T$2/100</f>
        <v>83.545</v>
      </c>
      <c r="M4" s="1" t="n">
        <f aca="false">J4*U$2</f>
        <v>184.691455696203</v>
      </c>
      <c r="N4" s="1" t="n">
        <f aca="false">M4*V$2</f>
        <v>136.579331487342</v>
      </c>
      <c r="O4" s="1" t="n">
        <f aca="false">J4*W$2/1000</f>
        <v>44.8224</v>
      </c>
      <c r="P4" s="1" t="n">
        <f aca="false">L4+N4+O4</f>
        <v>264.946731487342</v>
      </c>
      <c r="Q4" s="1" t="n">
        <f aca="false">H4+P4</f>
        <v>1349.94673148734</v>
      </c>
      <c r="R4" s="2" t="n">
        <f aca="false">P4/H4*100</f>
        <v>24.4190535933034</v>
      </c>
    </row>
    <row r="5" customFormat="false" ht="12.8" hidden="false" customHeight="false" outlineLevel="0" collapsed="false">
      <c r="A5" s="0" t="n">
        <v>5</v>
      </c>
      <c r="B5" s="0" t="s">
        <v>20</v>
      </c>
      <c r="C5" s="0" t="s">
        <v>21</v>
      </c>
      <c r="D5" s="0" t="s">
        <v>22</v>
      </c>
      <c r="E5" s="0" t="s">
        <v>27</v>
      </c>
      <c r="F5" s="0" t="s">
        <v>24</v>
      </c>
      <c r="G5" s="0" t="s">
        <v>26</v>
      </c>
      <c r="H5" s="1" t="n">
        <v>4574</v>
      </c>
      <c r="I5" s="1" t="n">
        <f aca="false">H5</f>
        <v>4574</v>
      </c>
      <c r="J5" s="2" t="n">
        <v>933.9</v>
      </c>
      <c r="L5" s="1" t="n">
        <f aca="false">I5*T$2/100</f>
        <v>352.198</v>
      </c>
      <c r="M5" s="1" t="n">
        <f aca="false">J5*U$2</f>
        <v>369.42246835443</v>
      </c>
      <c r="N5" s="1" t="n">
        <f aca="false">M5*V$2</f>
        <v>273.187915348101</v>
      </c>
      <c r="O5" s="1" t="n">
        <f aca="false">J5*W$2/1000</f>
        <v>89.6544</v>
      </c>
      <c r="P5" s="1" t="n">
        <f aca="false">L5+N5+O5</f>
        <v>715.040315348101</v>
      </c>
      <c r="Q5" s="1" t="n">
        <f aca="false">H5+P5</f>
        <v>5289.0403153481</v>
      </c>
      <c r="R5" s="2" t="n">
        <f aca="false">P5/H5*100</f>
        <v>15.6327134968977</v>
      </c>
    </row>
    <row r="6" customFormat="false" ht="12.8" hidden="false" customHeight="false" outlineLevel="0" collapsed="false">
      <c r="A6" s="0" t="n">
        <v>6</v>
      </c>
      <c r="B6" s="0" t="s">
        <v>20</v>
      </c>
      <c r="C6" s="0" t="s">
        <v>21</v>
      </c>
      <c r="D6" s="0" t="s">
        <v>28</v>
      </c>
      <c r="E6" s="0" t="s">
        <v>29</v>
      </c>
      <c r="F6" s="0" t="s">
        <v>24</v>
      </c>
      <c r="G6" s="0" t="s">
        <v>25</v>
      </c>
      <c r="H6" s="1" t="n">
        <v>1438.7</v>
      </c>
      <c r="I6" s="1" t="n">
        <f aca="false">H6</f>
        <v>1438.7</v>
      </c>
      <c r="J6" s="2" t="n">
        <v>334.2</v>
      </c>
      <c r="L6" s="1" t="n">
        <f aca="false">I6*T$2/100</f>
        <v>110.7799</v>
      </c>
      <c r="M6" s="1" t="n">
        <f aca="false">J6*U$2</f>
        <v>132.199367088608</v>
      </c>
      <c r="N6" s="1" t="n">
        <f aca="false">M6*V$2</f>
        <v>97.7614319620253</v>
      </c>
      <c r="O6" s="1" t="n">
        <f aca="false">J6*W$2/1000</f>
        <v>32.0832</v>
      </c>
      <c r="P6" s="1" t="n">
        <f aca="false">L6+N6+O6</f>
        <v>240.624531962025</v>
      </c>
      <c r="Q6" s="1" t="n">
        <f aca="false">H6+P6</f>
        <v>1679.32453196203</v>
      </c>
      <c r="R6" s="2" t="n">
        <f aca="false">P6/H6*100</f>
        <v>16.7251360229391</v>
      </c>
    </row>
    <row r="7" customFormat="false" ht="12.8" hidden="false" customHeight="false" outlineLevel="0" collapsed="false">
      <c r="A7" s="0" t="n">
        <v>7</v>
      </c>
      <c r="B7" s="0" t="s">
        <v>20</v>
      </c>
      <c r="C7" s="0" t="s">
        <v>21</v>
      </c>
      <c r="D7" s="0" t="s">
        <v>28</v>
      </c>
      <c r="E7" s="0" t="s">
        <v>29</v>
      </c>
      <c r="F7" s="0" t="s">
        <v>24</v>
      </c>
      <c r="G7" s="0" t="s">
        <v>26</v>
      </c>
      <c r="H7" s="1" t="n">
        <v>3116.7</v>
      </c>
      <c r="I7" s="1" t="n">
        <f aca="false">H7</f>
        <v>3116.7</v>
      </c>
      <c r="J7" s="2" t="n">
        <v>668.3</v>
      </c>
      <c r="L7" s="1" t="n">
        <f aca="false">I7*T$2/100</f>
        <v>239.9859</v>
      </c>
      <c r="M7" s="1" t="n">
        <f aca="false">J7*U$2</f>
        <v>264.35917721519</v>
      </c>
      <c r="N7" s="1" t="n">
        <f aca="false">M7*V$2</f>
        <v>195.493611550633</v>
      </c>
      <c r="O7" s="1" t="n">
        <f aca="false">J7*W$2/1000</f>
        <v>64.1568</v>
      </c>
      <c r="P7" s="1" t="n">
        <f aca="false">L7+N7+O7</f>
        <v>499.636311550633</v>
      </c>
      <c r="Q7" s="1" t="n">
        <f aca="false">H7+P7</f>
        <v>3616.33631155063</v>
      </c>
      <c r="R7" s="2" t="n">
        <f aca="false">P7/H7*100</f>
        <v>16.0309401466498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2020-03-06T22:24:31Z</dcterms:created>
  <dc:creator/>
  <dc:description/>
  <dc:language>de-CH</dc:language>
  <cp:lastModifiedBy/>
  <dcterms:modified xsi:type="dcterms:W3CDTF">2020-03-30T00:57:38Z</dcterms:modified>
  <cp:revision>3</cp:revision>
  <dc:subject/>
  <dc:title/>
</cp:coreProperties>
</file>